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\Documents\Fondanent\Projecten\Algemeen\"/>
    </mc:Choice>
  </mc:AlternateContent>
  <bookViews>
    <workbookView xWindow="0" yWindow="0" windowWidth="16380" windowHeight="8196" tabRatio="500"/>
  </bookViews>
  <sheets>
    <sheet name="Oud" sheetId="1" r:id="rId1"/>
    <sheet name="Nieuw" sheetId="2" r:id="rId2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7" i="1" l="1"/>
  <c r="F17" i="1"/>
  <c r="D17" i="1"/>
  <c r="G17" i="1" s="1"/>
  <c r="H16" i="1"/>
  <c r="F16" i="1"/>
  <c r="D16" i="1"/>
  <c r="G16" i="1" s="1"/>
  <c r="E15" i="1"/>
  <c r="H15" i="1" s="1"/>
  <c r="D15" i="1"/>
  <c r="G15" i="1" s="1"/>
  <c r="E14" i="1"/>
  <c r="H14" i="1" s="1"/>
  <c r="D14" i="1"/>
  <c r="G14" i="1" s="1"/>
  <c r="E13" i="1"/>
  <c r="H13" i="1" s="1"/>
  <c r="D13" i="1"/>
  <c r="G13" i="1" s="1"/>
  <c r="E12" i="1"/>
  <c r="H12" i="1" s="1"/>
  <c r="D12" i="1"/>
  <c r="G12" i="1" s="1"/>
  <c r="E11" i="1"/>
  <c r="H11" i="1" s="1"/>
  <c r="D11" i="1"/>
  <c r="G11" i="1" s="1"/>
  <c r="E10" i="1"/>
  <c r="H10" i="1" s="1"/>
  <c r="D10" i="1"/>
  <c r="G10" i="1" s="1"/>
  <c r="E9" i="1"/>
  <c r="H9" i="1" s="1"/>
  <c r="D9" i="1"/>
  <c r="G9" i="1" s="1"/>
  <c r="E8" i="1"/>
  <c r="H8" i="1" s="1"/>
  <c r="D8" i="1"/>
  <c r="G8" i="1" s="1"/>
  <c r="E7" i="1"/>
  <c r="H7" i="1" s="1"/>
  <c r="D7" i="1"/>
  <c r="G7" i="1" s="1"/>
  <c r="E6" i="1"/>
  <c r="H6" i="1" s="1"/>
  <c r="D6" i="1"/>
  <c r="G6" i="1" s="1"/>
  <c r="E5" i="1"/>
  <c r="H5" i="1" s="1"/>
  <c r="D5" i="1"/>
  <c r="G5" i="1" s="1"/>
  <c r="E4" i="1"/>
  <c r="H4" i="1" s="1"/>
  <c r="D4" i="1"/>
  <c r="G4" i="1" s="1"/>
  <c r="H3" i="1"/>
  <c r="F3" i="1"/>
  <c r="D3" i="1"/>
  <c r="G3" i="1" s="1"/>
  <c r="E2" i="1"/>
  <c r="H2" i="1" s="1"/>
  <c r="D2" i="1"/>
  <c r="G2" i="1" s="1"/>
  <c r="F2" i="1" l="1"/>
  <c r="F4" i="1"/>
  <c r="F5" i="1"/>
  <c r="F6" i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<sst xmlns="http://schemas.openxmlformats.org/spreadsheetml/2006/main" count="137" uniqueCount="79">
  <si>
    <t>Rekeningnummer</t>
  </si>
  <si>
    <t>Omschrijving</t>
  </si>
  <si>
    <t>Nieuw nr</t>
  </si>
  <si>
    <t>Nieuw naam</t>
  </si>
  <si>
    <t>Nieuw te gebrui-ken nummer</t>
  </si>
  <si>
    <t>Nieuw te gebruiken naam</t>
  </si>
  <si>
    <t>Naam aanpassen</t>
  </si>
  <si>
    <t>Blokk-keren</t>
  </si>
  <si>
    <t>4310</t>
  </si>
  <si>
    <t>Huurkosten</t>
  </si>
  <si>
    <t>4311</t>
  </si>
  <si>
    <t>Huur locatie x</t>
  </si>
  <si>
    <t>4330</t>
  </si>
  <si>
    <t>Service contracten</t>
  </si>
  <si>
    <t>4331</t>
  </si>
  <si>
    <t>Klein onderhoud</t>
  </si>
  <si>
    <t>4332</t>
  </si>
  <si>
    <t>Tuin onderhoud</t>
  </si>
  <si>
    <t>4340</t>
  </si>
  <si>
    <t>Electra</t>
  </si>
  <si>
    <t>4341</t>
  </si>
  <si>
    <t>Gas</t>
  </si>
  <si>
    <t>4342</t>
  </si>
  <si>
    <t>Water</t>
  </si>
  <si>
    <t>4343</t>
  </si>
  <si>
    <t>Terugbetaling energiebelasting vorig jaar</t>
  </si>
  <si>
    <t>4350</t>
  </si>
  <si>
    <t>Schoonmaak en huishoudartikelen</t>
  </si>
  <si>
    <t>4351</t>
  </si>
  <si>
    <t>Afval verwerking</t>
  </si>
  <si>
    <t>4352</t>
  </si>
  <si>
    <t>Belastingen en heffingen</t>
  </si>
  <si>
    <t>4370</t>
  </si>
  <si>
    <t>Dotatie onderhoudsvoorziening</t>
  </si>
  <si>
    <t>4390</t>
  </si>
  <si>
    <t>Abonnement meldkamer</t>
  </si>
  <si>
    <t>4395</t>
  </si>
  <si>
    <t>Directe kosten verhuur</t>
  </si>
  <si>
    <t>4396</t>
  </si>
  <si>
    <t>Indirecte kosten verhuur</t>
  </si>
  <si>
    <t>Reknr.</t>
  </si>
  <si>
    <t>Verdichting</t>
  </si>
  <si>
    <t>Naam verdichting</t>
  </si>
  <si>
    <t>Subverdichting</t>
  </si>
  <si>
    <t>Naam subverdichting</t>
  </si>
  <si>
    <t>Standaard</t>
  </si>
  <si>
    <t>Kosten inhuur personeel zonder KvK en BTW nr (IB47)</t>
  </si>
  <si>
    <t>Personeelskosten</t>
  </si>
  <si>
    <t>47.1</t>
  </si>
  <si>
    <t>Overige personeelskosten</t>
  </si>
  <si>
    <t>nee</t>
  </si>
  <si>
    <t>Onderhoud</t>
  </si>
  <si>
    <t>Huisvestingslasten</t>
  </si>
  <si>
    <t>50.0</t>
  </si>
  <si>
    <t>Onderhoudskosten</t>
  </si>
  <si>
    <t>ja</t>
  </si>
  <si>
    <t>Elektra</t>
  </si>
  <si>
    <t>50.3</t>
  </si>
  <si>
    <t>Energie en water</t>
  </si>
  <si>
    <t>Water gebouw(en)</t>
  </si>
  <si>
    <t>Belastingen/verzekeringen</t>
  </si>
  <si>
    <t>50.5</t>
  </si>
  <si>
    <t>Belastingen en verzekeringen</t>
  </si>
  <si>
    <t>Huurlasten</t>
  </si>
  <si>
    <t>50.6</t>
  </si>
  <si>
    <t>Schoonmaak</t>
  </si>
  <si>
    <t>50.7</t>
  </si>
  <si>
    <t>Schoonmaaklasten</t>
  </si>
  <si>
    <t>Afvalverwerking</t>
  </si>
  <si>
    <t>Overige huisvestingskosten</t>
  </si>
  <si>
    <t>50.8</t>
  </si>
  <si>
    <t>Overige huisvestingslasten</t>
  </si>
  <si>
    <t>Dotatie voorziening onderhoud</t>
  </si>
  <si>
    <t>51.0</t>
  </si>
  <si>
    <t>Onderhoudsvoorziening</t>
  </si>
  <si>
    <t>Kosten software en licenties</t>
  </si>
  <si>
    <t>Overige lasten</t>
  </si>
  <si>
    <t>55.9</t>
  </si>
  <si>
    <t>Administratie en beheer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</si>
</sst>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2"/>
      <name val="Times New Roman"/>
      <family val="1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77734375" defaultRowHeight="13.2" x14ac:dyDescent="0.25"/>
  <cols>
    <col min="1" max="1" width="19.33203125" style="12" customWidth="1"/>
    <col min="2" max="2" width="33.77734375" style="12" customWidth="1"/>
    <col min="3" max="3" width="9.77734375" style="12"/>
    <col min="4" max="4" width="43.5546875" style="12" customWidth="1"/>
    <col min="5" max="5" width="9.77734375" style="12"/>
    <col min="6" max="6" width="45.5546875" style="12" customWidth="1"/>
    <col min="7" max="7" width="19.21875" style="12" customWidth="1"/>
    <col min="8" max="10" width="9.77734375" style="12"/>
    <col min="11" max="11" width="32.109375" style="12" customWidth="1"/>
    <col min="12" max="1021" width="9.77734375" style="12"/>
    <col min="1022" max="1024" width="11.5546875" style="12" customWidth="1"/>
    <col min="1025" max="16384" width="9.77734375" style="12"/>
  </cols>
  <sheetData>
    <row r="1" spans="1:12" ht="52.8" x14ac:dyDescent="0.25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1" t="s">
        <v>7</v>
      </c>
      <c r="I1" s="9"/>
      <c r="J1" s="9"/>
      <c r="K1" s="9"/>
      <c r="L1" s="9"/>
    </row>
    <row r="2" spans="1:12" x14ac:dyDescent="0.25">
      <c r="A2" s="12" t="s">
        <v>8</v>
      </c>
      <c r="B2" s="12" t="s">
        <v>9</v>
      </c>
      <c r="C2" s="13">
        <v>5060</v>
      </c>
      <c r="D2" s="12" t="str">
        <f>VLOOKUP(C2,Nieuw!$A$2:$B$19,2,0)</f>
        <v>Huurlasten</v>
      </c>
      <c r="E2" s="12">
        <f>C2</f>
        <v>5060</v>
      </c>
      <c r="F2" s="12" t="str">
        <f>VLOOKUP(E2,Nieuw!$A$2:$B$19,2,0)</f>
        <v>Huurlasten</v>
      </c>
      <c r="G2" s="12" t="str">
        <f t="shared" ref="G2:G17" si="0">IF(B2&lt;&gt;D2,"ja","")</f>
        <v>ja</v>
      </c>
      <c r="H2" s="12" t="str">
        <f t="shared" ref="H2:H17" si="1">IF(E2&lt;&gt;C2,"ja","")</f>
        <v/>
      </c>
      <c r="J2" s="14"/>
    </row>
    <row r="3" spans="1:12" x14ac:dyDescent="0.25">
      <c r="A3" s="12" t="s">
        <v>10</v>
      </c>
      <c r="B3" s="12" t="s">
        <v>11</v>
      </c>
      <c r="C3" s="13">
        <v>5061</v>
      </c>
      <c r="D3" s="12" t="str">
        <f>VLOOKUP(C3,Nieuw!$A$2:$B$19,2,0)</f>
        <v>Huur locatie x</v>
      </c>
      <c r="E3" s="12">
        <v>5060</v>
      </c>
      <c r="F3" s="12" t="str">
        <f>VLOOKUP(E3,Nieuw!$A$2:$B$19,2,0)</f>
        <v>Huurlasten</v>
      </c>
      <c r="G3" s="12" t="str">
        <f t="shared" si="0"/>
        <v/>
      </c>
      <c r="H3" s="12" t="str">
        <f t="shared" si="1"/>
        <v>ja</v>
      </c>
      <c r="J3" s="14"/>
    </row>
    <row r="4" spans="1:12" x14ac:dyDescent="0.25">
      <c r="A4" s="12" t="s">
        <v>12</v>
      </c>
      <c r="B4" s="12" t="s">
        <v>13</v>
      </c>
      <c r="C4" s="13">
        <v>5001</v>
      </c>
      <c r="D4" s="12" t="str">
        <f>VLOOKUP(C4,Nieuw!$A$2:$B$19,2,0)</f>
        <v>Service contracten</v>
      </c>
      <c r="E4" s="12">
        <f t="shared" ref="E4:E15" si="2">C4</f>
        <v>5001</v>
      </c>
      <c r="F4" s="12" t="str">
        <f>VLOOKUP(E4,Nieuw!$A$2:$B$19,2,0)</f>
        <v>Service contracten</v>
      </c>
      <c r="G4" s="12" t="str">
        <f t="shared" si="0"/>
        <v/>
      </c>
      <c r="H4" s="12" t="str">
        <f t="shared" si="1"/>
        <v/>
      </c>
      <c r="J4" s="14"/>
    </row>
    <row r="5" spans="1:12" x14ac:dyDescent="0.25">
      <c r="A5" s="12" t="s">
        <v>14</v>
      </c>
      <c r="B5" s="12" t="s">
        <v>15</v>
      </c>
      <c r="C5" s="13">
        <v>5000</v>
      </c>
      <c r="D5" s="12" t="str">
        <f>VLOOKUP(C5,Nieuw!$A$2:$B$19,2,0)</f>
        <v>Onderhoud</v>
      </c>
      <c r="E5" s="12">
        <f t="shared" si="2"/>
        <v>5000</v>
      </c>
      <c r="F5" s="12" t="str">
        <f>VLOOKUP(E5,Nieuw!$A$2:$B$19,2,0)</f>
        <v>Onderhoud</v>
      </c>
      <c r="G5" s="12" t="str">
        <f t="shared" si="0"/>
        <v>ja</v>
      </c>
      <c r="H5" s="12" t="str">
        <f t="shared" si="1"/>
        <v/>
      </c>
      <c r="J5" s="14"/>
    </row>
    <row r="6" spans="1:12" x14ac:dyDescent="0.25">
      <c r="A6" s="12" t="s">
        <v>16</v>
      </c>
      <c r="B6" s="12" t="s">
        <v>17</v>
      </c>
      <c r="C6" s="13">
        <v>5006</v>
      </c>
      <c r="D6" s="12" t="str">
        <f>VLOOKUP(C6,Nieuw!$A$2:$B$19,2,0)</f>
        <v>Tuin onderhoud</v>
      </c>
      <c r="E6" s="12">
        <f t="shared" si="2"/>
        <v>5006</v>
      </c>
      <c r="F6" s="12" t="str">
        <f>VLOOKUP(E6,Nieuw!$A$2:$B$19,2,0)</f>
        <v>Tuin onderhoud</v>
      </c>
      <c r="G6" s="12" t="str">
        <f t="shared" si="0"/>
        <v/>
      </c>
      <c r="H6" s="12" t="str">
        <f t="shared" si="1"/>
        <v/>
      </c>
      <c r="J6" s="14"/>
    </row>
    <row r="7" spans="1:12" x14ac:dyDescent="0.25">
      <c r="A7" s="12" t="s">
        <v>18</v>
      </c>
      <c r="B7" s="12" t="s">
        <v>19</v>
      </c>
      <c r="C7" s="13">
        <v>5031</v>
      </c>
      <c r="D7" s="12" t="str">
        <f>VLOOKUP(C7,Nieuw!$A$2:$B$19,2,0)</f>
        <v>Elektra</v>
      </c>
      <c r="E7" s="12">
        <f t="shared" si="2"/>
        <v>5031</v>
      </c>
      <c r="F7" s="12" t="str">
        <f>VLOOKUP(E7,Nieuw!$A$2:$B$19,2,0)</f>
        <v>Elektra</v>
      </c>
      <c r="G7" s="12" t="str">
        <f t="shared" si="0"/>
        <v>ja</v>
      </c>
      <c r="H7" s="12" t="str">
        <f t="shared" si="1"/>
        <v/>
      </c>
      <c r="J7" s="14"/>
    </row>
    <row r="8" spans="1:12" x14ac:dyDescent="0.25">
      <c r="A8" s="12" t="s">
        <v>20</v>
      </c>
      <c r="B8" s="12" t="s">
        <v>21</v>
      </c>
      <c r="C8" s="13">
        <v>5032</v>
      </c>
      <c r="D8" s="12" t="str">
        <f>VLOOKUP(C8,Nieuw!$A$2:$B$19,2,0)</f>
        <v>Gas</v>
      </c>
      <c r="E8" s="12">
        <f t="shared" si="2"/>
        <v>5032</v>
      </c>
      <c r="F8" s="12" t="str">
        <f>VLOOKUP(E8,Nieuw!$A$2:$B$19,2,0)</f>
        <v>Gas</v>
      </c>
      <c r="G8" s="12" t="str">
        <f t="shared" si="0"/>
        <v/>
      </c>
      <c r="H8" s="12" t="str">
        <f t="shared" si="1"/>
        <v/>
      </c>
      <c r="J8" s="14"/>
    </row>
    <row r="9" spans="1:12" x14ac:dyDescent="0.25">
      <c r="A9" s="12" t="s">
        <v>22</v>
      </c>
      <c r="B9" s="12" t="s">
        <v>23</v>
      </c>
      <c r="C9" s="13">
        <v>5040</v>
      </c>
      <c r="D9" s="12" t="str">
        <f>VLOOKUP(C9,Nieuw!$A$2:$B$19,2,0)</f>
        <v>Water gebouw(en)</v>
      </c>
      <c r="E9" s="12">
        <f t="shared" si="2"/>
        <v>5040</v>
      </c>
      <c r="F9" s="12" t="str">
        <f>VLOOKUP(E9,Nieuw!$A$2:$B$19,2,0)</f>
        <v>Water gebouw(en)</v>
      </c>
      <c r="G9" s="12" t="str">
        <f t="shared" si="0"/>
        <v>ja</v>
      </c>
      <c r="H9" s="12" t="str">
        <f t="shared" si="1"/>
        <v/>
      </c>
      <c r="J9" s="14"/>
    </row>
    <row r="10" spans="1:12" x14ac:dyDescent="0.25">
      <c r="A10" s="12" t="s">
        <v>24</v>
      </c>
      <c r="B10" s="12" t="s">
        <v>25</v>
      </c>
      <c r="C10" s="13">
        <v>5039</v>
      </c>
      <c r="D10" s="12" t="str">
        <f>VLOOKUP(C10,Nieuw!$A$2:$B$19,2,0)</f>
        <v>Terugbetaling energiebelasting vorig jaar</v>
      </c>
      <c r="E10" s="12">
        <f t="shared" si="2"/>
        <v>5039</v>
      </c>
      <c r="F10" s="12" t="str">
        <f>VLOOKUP(E10,Nieuw!$A$2:$B$19,2,0)</f>
        <v>Terugbetaling energiebelasting vorig jaar</v>
      </c>
      <c r="G10" s="12" t="str">
        <f t="shared" si="0"/>
        <v/>
      </c>
      <c r="H10" s="12" t="str">
        <f t="shared" si="1"/>
        <v/>
      </c>
      <c r="J10" s="14"/>
    </row>
    <row r="11" spans="1:12" x14ac:dyDescent="0.25">
      <c r="A11" s="12" t="s">
        <v>26</v>
      </c>
      <c r="B11" s="12" t="s">
        <v>27</v>
      </c>
      <c r="C11" s="13">
        <v>5070</v>
      </c>
      <c r="D11" s="12" t="str">
        <f>VLOOKUP(C11,Nieuw!$A$2:$B$19,2,0)</f>
        <v>Schoonmaak</v>
      </c>
      <c r="E11" s="12">
        <f t="shared" si="2"/>
        <v>5070</v>
      </c>
      <c r="F11" s="12" t="str">
        <f>VLOOKUP(E11,Nieuw!$A$2:$B$19,2,0)</f>
        <v>Schoonmaak</v>
      </c>
      <c r="G11" s="12" t="str">
        <f t="shared" si="0"/>
        <v>ja</v>
      </c>
      <c r="H11" s="12" t="str">
        <f t="shared" si="1"/>
        <v/>
      </c>
      <c r="J11" s="14"/>
    </row>
    <row r="12" spans="1:12" x14ac:dyDescent="0.25">
      <c r="A12" s="12" t="s">
        <v>28</v>
      </c>
      <c r="B12" s="12" t="s">
        <v>29</v>
      </c>
      <c r="C12" s="13">
        <v>5071</v>
      </c>
      <c r="D12" s="12" t="str">
        <f>VLOOKUP(C12,Nieuw!$A$2:$B$19,2,0)</f>
        <v>Afvalverwerking</v>
      </c>
      <c r="E12" s="12">
        <f t="shared" si="2"/>
        <v>5071</v>
      </c>
      <c r="F12" s="12" t="str">
        <f>VLOOKUP(E12,Nieuw!$A$2:$B$19,2,0)</f>
        <v>Afvalverwerking</v>
      </c>
      <c r="G12" s="12" t="str">
        <f t="shared" si="0"/>
        <v>ja</v>
      </c>
      <c r="H12" s="12" t="str">
        <f t="shared" si="1"/>
        <v/>
      </c>
      <c r="J12" s="14"/>
    </row>
    <row r="13" spans="1:12" x14ac:dyDescent="0.25">
      <c r="A13" s="12" t="s">
        <v>30</v>
      </c>
      <c r="B13" s="12" t="s">
        <v>31</v>
      </c>
      <c r="C13" s="13">
        <v>5050</v>
      </c>
      <c r="D13" s="12" t="str">
        <f>VLOOKUP(C13,Nieuw!$A$2:$B$19,2,0)</f>
        <v>Belastingen/verzekeringen</v>
      </c>
      <c r="E13" s="12">
        <f t="shared" si="2"/>
        <v>5050</v>
      </c>
      <c r="F13" s="12" t="str">
        <f>VLOOKUP(E13,Nieuw!$A$2:$B$19,2,0)</f>
        <v>Belastingen/verzekeringen</v>
      </c>
      <c r="G13" s="12" t="str">
        <f t="shared" si="0"/>
        <v>ja</v>
      </c>
      <c r="H13" s="12" t="str">
        <f t="shared" si="1"/>
        <v/>
      </c>
      <c r="J13" s="14"/>
    </row>
    <row r="14" spans="1:12" x14ac:dyDescent="0.25">
      <c r="A14" s="12" t="s">
        <v>32</v>
      </c>
      <c r="B14" s="12" t="s">
        <v>33</v>
      </c>
      <c r="C14" s="13">
        <v>5100</v>
      </c>
      <c r="D14" s="12" t="str">
        <f>VLOOKUP(C14,Nieuw!$A$2:$B$19,2,0)</f>
        <v>Dotatie voorziening onderhoud</v>
      </c>
      <c r="E14" s="12">
        <f t="shared" si="2"/>
        <v>5100</v>
      </c>
      <c r="F14" s="12" t="str">
        <f>VLOOKUP(E14,Nieuw!$A$2:$B$19,2,0)</f>
        <v>Dotatie voorziening onderhoud</v>
      </c>
      <c r="G14" s="12" t="str">
        <f t="shared" si="0"/>
        <v>ja</v>
      </c>
      <c r="H14" s="12" t="str">
        <f t="shared" si="1"/>
        <v/>
      </c>
      <c r="J14" s="14"/>
    </row>
    <row r="15" spans="1:12" x14ac:dyDescent="0.25">
      <c r="A15" s="12" t="s">
        <v>34</v>
      </c>
      <c r="B15" s="12" t="s">
        <v>35</v>
      </c>
      <c r="C15" s="13">
        <v>5080</v>
      </c>
      <c r="D15" s="12" t="str">
        <f>VLOOKUP(C15,Nieuw!$A$2:$B$19,2,0)</f>
        <v>Overige huisvestingskosten</v>
      </c>
      <c r="E15" s="12">
        <f t="shared" si="2"/>
        <v>5080</v>
      </c>
      <c r="F15" s="12" t="str">
        <f>VLOOKUP(E15,Nieuw!$A$2:$B$19,2,0)</f>
        <v>Overige huisvestingskosten</v>
      </c>
      <c r="G15" s="12" t="str">
        <f t="shared" si="0"/>
        <v>ja</v>
      </c>
      <c r="H15" s="12" t="str">
        <f t="shared" si="1"/>
        <v/>
      </c>
      <c r="J15" s="14"/>
    </row>
    <row r="16" spans="1:12" x14ac:dyDescent="0.25">
      <c r="A16" s="12" t="s">
        <v>36</v>
      </c>
      <c r="B16" s="12" t="s">
        <v>37</v>
      </c>
      <c r="C16" s="13">
        <v>5090</v>
      </c>
      <c r="D16" s="12" t="str">
        <f>VLOOKUP(C16,Nieuw!$A$2:$B$19,2,0)</f>
        <v>Directe kosten verhuur</v>
      </c>
      <c r="E16" s="12">
        <v>4781</v>
      </c>
      <c r="F16" s="12" t="str">
        <f>VLOOKUP(E16,Nieuw!$A$2:$B$19,2,0)</f>
        <v>Kosten inhuur personeel zonder KvK en BTW nr (IB47)</v>
      </c>
      <c r="G16" s="12" t="str">
        <f t="shared" si="0"/>
        <v/>
      </c>
      <c r="H16" s="12" t="str">
        <f t="shared" si="1"/>
        <v>ja</v>
      </c>
      <c r="J16" s="14"/>
    </row>
    <row r="17" spans="1:10" x14ac:dyDescent="0.25">
      <c r="A17" s="12" t="s">
        <v>38</v>
      </c>
      <c r="B17" s="12" t="s">
        <v>39</v>
      </c>
      <c r="C17" s="13">
        <v>5091</v>
      </c>
      <c r="D17" s="12" t="str">
        <f>VLOOKUP(C17,Nieuw!$A$2:$B$19,2,0)</f>
        <v>Indirecte kosten verhuur</v>
      </c>
      <c r="E17" s="12">
        <v>5590</v>
      </c>
      <c r="F17" s="12" t="str">
        <f>VLOOKUP(E17,Nieuw!$A$2:$B$19,2,0)</f>
        <v>Kosten software en licenties</v>
      </c>
      <c r="G17" s="12" t="str">
        <f t="shared" si="0"/>
        <v/>
      </c>
      <c r="H17" s="12" t="str">
        <f t="shared" si="1"/>
        <v>ja</v>
      </c>
      <c r="J17" s="14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3.2" x14ac:dyDescent="0.25"/>
  <cols>
    <col min="1" max="1" width="11.5546875" style="1"/>
    <col min="2" max="2" width="53.77734375" style="1" customWidth="1"/>
    <col min="3" max="3" width="11.5546875" style="1"/>
    <col min="4" max="4" width="16.88671875" style="1" customWidth="1"/>
    <col min="5" max="5" width="14.88671875" style="1" customWidth="1"/>
    <col min="6" max="6" width="25.33203125" style="1" customWidth="1"/>
    <col min="7" max="16384" width="11.5546875" style="1"/>
  </cols>
  <sheetData>
    <row r="1" spans="1:7" x14ac:dyDescent="0.25">
      <c r="A1" s="2" t="s">
        <v>40</v>
      </c>
      <c r="B1" s="3" t="s">
        <v>1</v>
      </c>
      <c r="C1" s="3" t="s">
        <v>41</v>
      </c>
      <c r="D1" s="3" t="s">
        <v>42</v>
      </c>
      <c r="E1" s="3" t="s">
        <v>43</v>
      </c>
      <c r="F1" s="3" t="s">
        <v>44</v>
      </c>
      <c r="G1" s="4" t="s">
        <v>45</v>
      </c>
    </row>
    <row r="2" spans="1:7" x14ac:dyDescent="0.25">
      <c r="A2" s="1">
        <v>4781</v>
      </c>
      <c r="B2" s="1" t="s">
        <v>46</v>
      </c>
      <c r="C2" s="5">
        <v>47</v>
      </c>
      <c r="D2" s="1" t="s">
        <v>47</v>
      </c>
      <c r="E2" s="1" t="s">
        <v>48</v>
      </c>
      <c r="F2" s="1" t="s">
        <v>49</v>
      </c>
      <c r="G2" s="1" t="s">
        <v>50</v>
      </c>
    </row>
    <row r="3" spans="1:7" x14ac:dyDescent="0.25">
      <c r="A3" s="6">
        <v>5000</v>
      </c>
      <c r="B3" s="7" t="s">
        <v>51</v>
      </c>
      <c r="C3" s="8">
        <v>50</v>
      </c>
      <c r="D3" s="7" t="s">
        <v>52</v>
      </c>
      <c r="E3" s="7" t="s">
        <v>53</v>
      </c>
      <c r="F3" s="7" t="s">
        <v>54</v>
      </c>
      <c r="G3" s="1" t="s">
        <v>55</v>
      </c>
    </row>
    <row r="4" spans="1:7" x14ac:dyDescent="0.25">
      <c r="A4" s="6">
        <v>5001</v>
      </c>
      <c r="B4" s="7" t="s">
        <v>13</v>
      </c>
      <c r="C4" s="8">
        <v>50</v>
      </c>
      <c r="D4" s="7" t="s">
        <v>52</v>
      </c>
      <c r="E4" s="7" t="s">
        <v>53</v>
      </c>
      <c r="F4" s="7" t="s">
        <v>54</v>
      </c>
      <c r="G4" s="1" t="s">
        <v>55</v>
      </c>
    </row>
    <row r="5" spans="1:7" x14ac:dyDescent="0.25">
      <c r="A5" s="6">
        <v>5006</v>
      </c>
      <c r="B5" s="7" t="s">
        <v>17</v>
      </c>
      <c r="C5" s="8">
        <v>50</v>
      </c>
      <c r="D5" s="7" t="s">
        <v>52</v>
      </c>
      <c r="E5" s="7" t="s">
        <v>53</v>
      </c>
      <c r="F5" s="7" t="s">
        <v>54</v>
      </c>
      <c r="G5" s="1" t="s">
        <v>55</v>
      </c>
    </row>
    <row r="6" spans="1:7" x14ac:dyDescent="0.25">
      <c r="A6" s="6">
        <v>5031</v>
      </c>
      <c r="B6" s="7" t="s">
        <v>56</v>
      </c>
      <c r="C6" s="8">
        <v>50</v>
      </c>
      <c r="D6" s="7" t="s">
        <v>52</v>
      </c>
      <c r="E6" s="7" t="s">
        <v>57</v>
      </c>
      <c r="F6" s="7" t="s">
        <v>58</v>
      </c>
      <c r="G6" s="1" t="s">
        <v>55</v>
      </c>
    </row>
    <row r="7" spans="1:7" x14ac:dyDescent="0.25">
      <c r="A7" s="6">
        <v>5032</v>
      </c>
      <c r="B7" s="7" t="s">
        <v>21</v>
      </c>
      <c r="C7" s="8">
        <v>50</v>
      </c>
      <c r="D7" s="7" t="s">
        <v>52</v>
      </c>
      <c r="E7" s="7" t="s">
        <v>57</v>
      </c>
      <c r="F7" s="7" t="s">
        <v>58</v>
      </c>
      <c r="G7" s="1" t="s">
        <v>55</v>
      </c>
    </row>
    <row r="8" spans="1:7" x14ac:dyDescent="0.25">
      <c r="A8" s="6">
        <v>5039</v>
      </c>
      <c r="B8" s="7" t="s">
        <v>25</v>
      </c>
      <c r="C8" s="8">
        <v>50</v>
      </c>
      <c r="D8" s="7" t="s">
        <v>52</v>
      </c>
      <c r="E8" s="7" t="s">
        <v>57</v>
      </c>
      <c r="F8" s="7" t="s">
        <v>58</v>
      </c>
      <c r="G8" s="1" t="s">
        <v>55</v>
      </c>
    </row>
    <row r="9" spans="1:7" x14ac:dyDescent="0.25">
      <c r="A9" s="6">
        <v>5040</v>
      </c>
      <c r="B9" s="7" t="s">
        <v>59</v>
      </c>
      <c r="C9" s="8">
        <v>50</v>
      </c>
      <c r="D9" s="7" t="s">
        <v>52</v>
      </c>
      <c r="E9" s="7" t="s">
        <v>57</v>
      </c>
      <c r="F9" s="7" t="s">
        <v>58</v>
      </c>
      <c r="G9" s="1" t="s">
        <v>55</v>
      </c>
    </row>
    <row r="10" spans="1:7" x14ac:dyDescent="0.25">
      <c r="A10" s="6">
        <v>5050</v>
      </c>
      <c r="B10" s="7" t="s">
        <v>60</v>
      </c>
      <c r="C10" s="8">
        <v>50</v>
      </c>
      <c r="D10" s="7" t="s">
        <v>52</v>
      </c>
      <c r="E10" s="7" t="s">
        <v>61</v>
      </c>
      <c r="F10" s="7" t="s">
        <v>62</v>
      </c>
      <c r="G10" s="1" t="s">
        <v>55</v>
      </c>
    </row>
    <row r="11" spans="1:7" x14ac:dyDescent="0.25">
      <c r="A11" s="6">
        <v>5060</v>
      </c>
      <c r="B11" s="7" t="s">
        <v>63</v>
      </c>
      <c r="C11" s="8">
        <v>50</v>
      </c>
      <c r="D11" s="7" t="s">
        <v>52</v>
      </c>
      <c r="E11" s="7" t="s">
        <v>64</v>
      </c>
      <c r="F11" s="7" t="s">
        <v>63</v>
      </c>
      <c r="G11" s="1" t="s">
        <v>55</v>
      </c>
    </row>
    <row r="12" spans="1:7" x14ac:dyDescent="0.25">
      <c r="A12" s="6">
        <v>5061</v>
      </c>
      <c r="B12" s="7" t="s">
        <v>11</v>
      </c>
      <c r="C12" s="8">
        <v>50</v>
      </c>
      <c r="D12" s="7" t="s">
        <v>52</v>
      </c>
      <c r="E12" s="7" t="s">
        <v>64</v>
      </c>
      <c r="F12" s="7" t="s">
        <v>63</v>
      </c>
      <c r="G12" s="1" t="s">
        <v>55</v>
      </c>
    </row>
    <row r="13" spans="1:7" x14ac:dyDescent="0.25">
      <c r="A13" s="6">
        <v>5070</v>
      </c>
      <c r="B13" s="7" t="s">
        <v>65</v>
      </c>
      <c r="C13" s="8">
        <v>50</v>
      </c>
      <c r="D13" s="7" t="s">
        <v>52</v>
      </c>
      <c r="E13" s="7" t="s">
        <v>66</v>
      </c>
      <c r="F13" s="7" t="s">
        <v>67</v>
      </c>
      <c r="G13" s="1" t="s">
        <v>55</v>
      </c>
    </row>
    <row r="14" spans="1:7" x14ac:dyDescent="0.25">
      <c r="A14" s="6">
        <v>5071</v>
      </c>
      <c r="B14" s="7" t="s">
        <v>68</v>
      </c>
      <c r="C14" s="8">
        <v>50</v>
      </c>
      <c r="D14" s="7" t="s">
        <v>52</v>
      </c>
      <c r="E14" s="7" t="s">
        <v>66</v>
      </c>
      <c r="F14" s="7" t="s">
        <v>67</v>
      </c>
      <c r="G14" s="1" t="s">
        <v>55</v>
      </c>
    </row>
    <row r="15" spans="1:7" x14ac:dyDescent="0.25">
      <c r="A15" s="6">
        <v>5080</v>
      </c>
      <c r="B15" s="7" t="s">
        <v>69</v>
      </c>
      <c r="C15" s="8">
        <v>50</v>
      </c>
      <c r="D15" s="7" t="s">
        <v>52</v>
      </c>
      <c r="E15" s="7" t="s">
        <v>70</v>
      </c>
      <c r="F15" s="7" t="s">
        <v>71</v>
      </c>
      <c r="G15" s="1" t="s">
        <v>55</v>
      </c>
    </row>
    <row r="16" spans="1:7" x14ac:dyDescent="0.25">
      <c r="A16" s="6">
        <v>5090</v>
      </c>
      <c r="B16" s="7" t="s">
        <v>37</v>
      </c>
      <c r="C16" s="8">
        <v>50</v>
      </c>
      <c r="D16" s="7" t="s">
        <v>52</v>
      </c>
      <c r="E16" s="7" t="s">
        <v>70</v>
      </c>
      <c r="F16" s="7" t="s">
        <v>71</v>
      </c>
      <c r="G16" s="1" t="s">
        <v>50</v>
      </c>
    </row>
    <row r="17" spans="1:7" x14ac:dyDescent="0.25">
      <c r="A17" s="6">
        <v>5091</v>
      </c>
      <c r="B17" s="7" t="s">
        <v>39</v>
      </c>
      <c r="C17" s="8">
        <v>50</v>
      </c>
      <c r="D17" s="7" t="s">
        <v>52</v>
      </c>
      <c r="E17" s="7" t="s">
        <v>70</v>
      </c>
      <c r="F17" s="7" t="s">
        <v>71</v>
      </c>
      <c r="G17" s="1" t="s">
        <v>50</v>
      </c>
    </row>
    <row r="18" spans="1:7" x14ac:dyDescent="0.25">
      <c r="A18" s="6">
        <v>5100</v>
      </c>
      <c r="B18" s="7" t="s">
        <v>72</v>
      </c>
      <c r="C18" s="8">
        <v>50</v>
      </c>
      <c r="D18" s="7" t="s">
        <v>52</v>
      </c>
      <c r="E18" s="7" t="s">
        <v>73</v>
      </c>
      <c r="F18" s="7" t="s">
        <v>74</v>
      </c>
      <c r="G18" s="1" t="s">
        <v>55</v>
      </c>
    </row>
    <row r="19" spans="1:7" x14ac:dyDescent="0.25">
      <c r="A19" s="1">
        <v>5590</v>
      </c>
      <c r="B19" s="1" t="s">
        <v>75</v>
      </c>
      <c r="C19" s="5">
        <v>55</v>
      </c>
      <c r="D19" s="1" t="s">
        <v>76</v>
      </c>
      <c r="E19" s="1" t="s">
        <v>77</v>
      </c>
      <c r="F19" s="1" t="s">
        <v>78</v>
      </c>
      <c r="G19" s="1" t="s">
        <v>50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Oud</vt:lpstr>
      <vt:lpstr>Nieuw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Fondse</dc:creator>
  <dc:description/>
  <cp:lastModifiedBy>André Fondse</cp:lastModifiedBy>
  <cp:revision>3</cp:revision>
  <dcterms:created xsi:type="dcterms:W3CDTF">2022-11-04T12:52:29Z</dcterms:created>
  <dcterms:modified xsi:type="dcterms:W3CDTF">2022-11-04T12:55:05Z</dcterms:modified>
  <dc:language>nl-NL</dc:language>
</cp:coreProperties>
</file>