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é\Documents\Fondanent\Projecten\Algemeen\"/>
    </mc:Choice>
  </mc:AlternateContent>
  <bookViews>
    <workbookView xWindow="0" yWindow="0" windowWidth="16380" windowHeight="8196" tabRatio="500"/>
  </bookViews>
  <sheets>
    <sheet name="Exploitatierekening" sheetId="1" r:id="rId1"/>
    <sheet name="Toelichting exploitatierekening" sheetId="2" r:id="rId2"/>
    <sheet name="Rekeningschema" sheetId="3" r:id="rId3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4" i="3" l="1"/>
  <c r="E13" i="2"/>
  <c r="E12" i="2"/>
  <c r="E11" i="2"/>
  <c r="E10" i="2"/>
  <c r="E9" i="2"/>
  <c r="E8" i="2"/>
  <c r="E14" i="2" s="1"/>
  <c r="E6" i="1"/>
</calcChain>
</file>

<file path=xl/sharedStrings.xml><?xml version="1.0" encoding="utf-8"?>
<sst xmlns="http://schemas.openxmlformats.org/spreadsheetml/2006/main" count="93" uniqueCount="40">
  <si>
    <t>Exploitatierekening</t>
  </si>
  <si>
    <t>……</t>
  </si>
  <si>
    <t>Begroting</t>
  </si>
  <si>
    <t>Huisvestingslasten</t>
  </si>
  <si>
    <t>Toelchting exploitatierekening</t>
  </si>
  <si>
    <t>….</t>
  </si>
  <si>
    <t>Onderhoudskosten</t>
  </si>
  <si>
    <t>Energie en water</t>
  </si>
  <si>
    <t>Belastingen</t>
  </si>
  <si>
    <t>Huurlasten</t>
  </si>
  <si>
    <t>Schoonmaakkosten</t>
  </si>
  <si>
    <t>Overige huisvestingskosten</t>
  </si>
  <si>
    <t>Totaal huisvestingslasten</t>
  </si>
  <si>
    <t>Rek. nr.</t>
  </si>
  <si>
    <t>Naam grootboekrekening</t>
  </si>
  <si>
    <t>Verdich-tingscode</t>
  </si>
  <si>
    <t>Naam verdichting</t>
  </si>
  <si>
    <t>Subver-dichtings-code</t>
  </si>
  <si>
    <t>Naam subverdichting</t>
  </si>
  <si>
    <t>Saldo</t>
  </si>
  <si>
    <t>Onderhoud gebouw(en)</t>
  </si>
  <si>
    <t>Huisvestingskosten</t>
  </si>
  <si>
    <t>86.1</t>
  </si>
  <si>
    <t>Service contracten gebouw(en)</t>
  </si>
  <si>
    <t>Tuin onderhoud gebouw(en)</t>
  </si>
  <si>
    <t>Elektra gebouw(en)</t>
  </si>
  <si>
    <t>86.2</t>
  </si>
  <si>
    <t>Gas gebouw(en)</t>
  </si>
  <si>
    <t>Terugbet. Energiebel. vorig jaar gebouw(en)</t>
  </si>
  <si>
    <t>Water gebouw(en)</t>
  </si>
  <si>
    <t>Belastingen/verzekeringen gebouw(en)</t>
  </si>
  <si>
    <t>86.3</t>
  </si>
  <si>
    <t>Huurlasten gebouw(en)</t>
  </si>
  <si>
    <t>86.4</t>
  </si>
  <si>
    <t>Schoonmaak gebouw(en)</t>
  </si>
  <si>
    <t>86.5</t>
  </si>
  <si>
    <t>Afvalverwerking</t>
  </si>
  <si>
    <t>Overige kosten gebouw(en)</t>
  </si>
  <si>
    <t>86.6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</si>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</sst>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/>
    <xf numFmtId="0" fontId="0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4" fontId="0" fillId="0" borderId="0" xfId="0" applyNumberFormat="1"/>
    <xf numFmtId="4" fontId="2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Normal="100" workbookViewId="0">
      <selection activeCell="E6" sqref="E6"/>
    </sheetView>
  </sheetViews>
  <sheetFormatPr defaultColWidth="11.5546875" defaultRowHeight="13.2" x14ac:dyDescent="0.25"/>
  <sheetData>
    <row r="1" spans="1:7" ht="17.399999999999999" x14ac:dyDescent="0.3">
      <c r="A1" s="1" t="s">
        <v>0</v>
      </c>
    </row>
    <row r="4" spans="1:7" x14ac:dyDescent="0.25">
      <c r="A4" t="s">
        <v>1</v>
      </c>
      <c r="E4" s="2">
        <v>2021</v>
      </c>
      <c r="F4" s="2">
        <v>2020</v>
      </c>
      <c r="G4" s="2" t="s">
        <v>2</v>
      </c>
    </row>
    <row r="5" spans="1:7" x14ac:dyDescent="0.25">
      <c r="A5" t="s">
        <v>1</v>
      </c>
    </row>
    <row r="6" spans="1:7" x14ac:dyDescent="0.25">
      <c r="A6" t="s">
        <v>3</v>
      </c>
      <c r="E6" s="3">
        <f>SUMIFS(Rekeningschema!$G$2:$G$13,Rekeningschema!$C$2:$C$13,86)</f>
        <v>52469.05999999999</v>
      </c>
      <c r="F6" s="4" t="s">
        <v>1</v>
      </c>
      <c r="G6" s="4" t="s">
        <v>1</v>
      </c>
    </row>
    <row r="7" spans="1:7" x14ac:dyDescent="0.25">
      <c r="A7" t="s">
        <v>1</v>
      </c>
    </row>
    <row r="8" spans="1:7" x14ac:dyDescent="0.25">
      <c r="A8" t="s">
        <v>1</v>
      </c>
    </row>
  </sheetData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A16" sqref="A16"/>
    </sheetView>
  </sheetViews>
  <sheetFormatPr defaultColWidth="11.5546875" defaultRowHeight="13.2" x14ac:dyDescent="0.25"/>
  <sheetData>
    <row r="1" spans="1:7" ht="17.399999999999999" x14ac:dyDescent="0.3">
      <c r="A1" s="1" t="s">
        <v>4</v>
      </c>
    </row>
    <row r="3" spans="1:7" x14ac:dyDescent="0.25">
      <c r="E3" s="2">
        <v>2021</v>
      </c>
      <c r="F3" s="2">
        <v>2020</v>
      </c>
      <c r="G3" s="2" t="s">
        <v>2</v>
      </c>
    </row>
    <row r="4" spans="1:7" x14ac:dyDescent="0.25">
      <c r="A4" t="s">
        <v>5</v>
      </c>
    </row>
    <row r="5" spans="1:7" x14ac:dyDescent="0.25">
      <c r="A5" t="s">
        <v>5</v>
      </c>
    </row>
    <row r="7" spans="1:7" x14ac:dyDescent="0.25">
      <c r="A7" s="5" t="s">
        <v>3</v>
      </c>
    </row>
    <row r="8" spans="1:7" x14ac:dyDescent="0.25">
      <c r="A8" s="6" t="s">
        <v>6</v>
      </c>
      <c r="E8" s="3">
        <f>SUMIFS(Rekeningschema!$G$2:$G$13,Rekeningschema!$E$2:$E$13,"86.1")</f>
        <v>32889.699999999997</v>
      </c>
      <c r="F8" s="4" t="s">
        <v>1</v>
      </c>
      <c r="G8" s="4" t="s">
        <v>1</v>
      </c>
    </row>
    <row r="9" spans="1:7" x14ac:dyDescent="0.25">
      <c r="A9" s="6" t="s">
        <v>7</v>
      </c>
      <c r="E9" s="3">
        <f>SUMIFS(Rekeningschema!$G$2:$G$13,Rekeningschema!$E$2:$E$13,"86.2")</f>
        <v>12388.5</v>
      </c>
      <c r="F9" s="4" t="s">
        <v>1</v>
      </c>
      <c r="G9" s="4" t="s">
        <v>1</v>
      </c>
    </row>
    <row r="10" spans="1:7" x14ac:dyDescent="0.25">
      <c r="A10" s="6" t="s">
        <v>8</v>
      </c>
      <c r="E10" s="3">
        <f>SUMIFS(Rekeningschema!$G$2:$G$13,Rekeningschema!$E$2:$E$13,"86.3")</f>
        <v>843.2</v>
      </c>
      <c r="F10" s="4" t="s">
        <v>1</v>
      </c>
      <c r="G10" s="4" t="s">
        <v>1</v>
      </c>
    </row>
    <row r="11" spans="1:7" x14ac:dyDescent="0.25">
      <c r="A11" s="6" t="s">
        <v>9</v>
      </c>
      <c r="E11" s="3">
        <f>SUMIFS(Rekeningschema!$G$2:$G$13,Rekeningschema!$E$2:$E$13,"86.4")</f>
        <v>1287.32</v>
      </c>
      <c r="F11" s="4" t="s">
        <v>1</v>
      </c>
      <c r="G11" s="4" t="s">
        <v>1</v>
      </c>
    </row>
    <row r="12" spans="1:7" x14ac:dyDescent="0.25">
      <c r="A12" s="6" t="s">
        <v>10</v>
      </c>
      <c r="E12" s="3">
        <f>SUMIFS(Rekeningschema!$G$2:$G$13,Rekeningschema!$E$2:$E$13,"86.5")</f>
        <v>3775.42</v>
      </c>
      <c r="F12" s="4" t="s">
        <v>1</v>
      </c>
      <c r="G12" s="4" t="s">
        <v>1</v>
      </c>
    </row>
    <row r="13" spans="1:7" x14ac:dyDescent="0.25">
      <c r="A13" s="6" t="s">
        <v>11</v>
      </c>
      <c r="E13" s="3">
        <f>SUMIFS(Rekeningschema!$G$2:$G$13,Rekeningschema!$E$2:$E$13,"86.6")</f>
        <v>1284.92</v>
      </c>
      <c r="F13" s="4" t="s">
        <v>1</v>
      </c>
      <c r="G13" s="4" t="s">
        <v>1</v>
      </c>
    </row>
    <row r="14" spans="1:7" x14ac:dyDescent="0.25">
      <c r="A14" s="5" t="s">
        <v>12</v>
      </c>
      <c r="E14" s="7">
        <f>SUM(E8:E13)</f>
        <v>52469.05999999999</v>
      </c>
      <c r="F14" s="4" t="s">
        <v>1</v>
      </c>
      <c r="G14" s="4" t="s">
        <v>1</v>
      </c>
    </row>
    <row r="16" spans="1:7" x14ac:dyDescent="0.25">
      <c r="A16" t="s">
        <v>5</v>
      </c>
    </row>
    <row r="17" spans="1:1" x14ac:dyDescent="0.25">
      <c r="A17" t="s">
        <v>5</v>
      </c>
    </row>
  </sheetData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activeCell="B18" sqref="B18"/>
    </sheetView>
  </sheetViews>
  <sheetFormatPr defaultColWidth="11.5546875" defaultRowHeight="13.2" x14ac:dyDescent="0.25"/>
  <cols>
    <col min="1" max="1" width="8" style="6" customWidth="1"/>
    <col min="2" max="2" width="39.77734375" style="6" customWidth="1"/>
    <col min="3" max="3" width="10.6640625" style="6" customWidth="1"/>
    <col min="4" max="4" width="23.77734375" style="6" customWidth="1"/>
    <col min="5" max="5" width="10.44140625" style="6" customWidth="1"/>
    <col min="6" max="6" width="23.88671875" style="6" customWidth="1"/>
  </cols>
  <sheetData>
    <row r="1" spans="1:7" ht="39.6" x14ac:dyDescent="0.25">
      <c r="A1" s="5" t="s">
        <v>13</v>
      </c>
      <c r="B1" s="5" t="s">
        <v>14</v>
      </c>
      <c r="C1" s="8" t="s">
        <v>15</v>
      </c>
      <c r="D1" s="5" t="s">
        <v>16</v>
      </c>
      <c r="E1" s="9" t="s">
        <v>17</v>
      </c>
      <c r="F1" s="5" t="s">
        <v>18</v>
      </c>
      <c r="G1" s="2" t="s">
        <v>19</v>
      </c>
    </row>
    <row r="2" spans="1:7" x14ac:dyDescent="0.25">
      <c r="A2" s="6">
        <v>5000</v>
      </c>
      <c r="B2" s="6" t="s">
        <v>20</v>
      </c>
      <c r="C2" s="6">
        <v>86</v>
      </c>
      <c r="D2" s="6" t="s">
        <v>21</v>
      </c>
      <c r="E2" s="6" t="s">
        <v>22</v>
      </c>
      <c r="F2" s="6" t="s">
        <v>6</v>
      </c>
      <c r="G2" s="10">
        <v>28751.119999999999</v>
      </c>
    </row>
    <row r="3" spans="1:7" x14ac:dyDescent="0.25">
      <c r="A3" s="6">
        <v>5001</v>
      </c>
      <c r="B3" s="6" t="s">
        <v>23</v>
      </c>
      <c r="C3" s="6">
        <v>86</v>
      </c>
      <c r="D3" s="6" t="s">
        <v>21</v>
      </c>
      <c r="E3" s="6" t="s">
        <v>22</v>
      </c>
      <c r="F3" s="6" t="s">
        <v>6</v>
      </c>
      <c r="G3" s="10">
        <v>3214.76</v>
      </c>
    </row>
    <row r="4" spans="1:7" x14ac:dyDescent="0.25">
      <c r="A4" s="6">
        <v>5006</v>
      </c>
      <c r="B4" s="6" t="s">
        <v>24</v>
      </c>
      <c r="C4" s="6">
        <v>86</v>
      </c>
      <c r="D4" s="6" t="s">
        <v>21</v>
      </c>
      <c r="E4" s="6" t="s">
        <v>22</v>
      </c>
      <c r="F4" s="6" t="s">
        <v>6</v>
      </c>
      <c r="G4" s="10">
        <v>923.82</v>
      </c>
    </row>
    <row r="5" spans="1:7" x14ac:dyDescent="0.25">
      <c r="A5" s="6">
        <v>5031</v>
      </c>
      <c r="B5" s="6" t="s">
        <v>25</v>
      </c>
      <c r="C5" s="6">
        <v>86</v>
      </c>
      <c r="D5" s="6" t="s">
        <v>21</v>
      </c>
      <c r="E5" s="6" t="s">
        <v>26</v>
      </c>
      <c r="F5" s="6" t="s">
        <v>7</v>
      </c>
      <c r="G5" s="10">
        <v>5387.36</v>
      </c>
    </row>
    <row r="6" spans="1:7" x14ac:dyDescent="0.25">
      <c r="A6" s="6">
        <v>5032</v>
      </c>
      <c r="B6" s="6" t="s">
        <v>27</v>
      </c>
      <c r="C6" s="6">
        <v>86</v>
      </c>
      <c r="D6" s="6" t="s">
        <v>21</v>
      </c>
      <c r="E6" s="6" t="s">
        <v>26</v>
      </c>
      <c r="F6" s="6" t="s">
        <v>7</v>
      </c>
      <c r="G6" s="10">
        <v>8923.19</v>
      </c>
    </row>
    <row r="7" spans="1:7" x14ac:dyDescent="0.25">
      <c r="A7" s="6">
        <v>5039</v>
      </c>
      <c r="B7" s="6" t="s">
        <v>28</v>
      </c>
      <c r="C7" s="6">
        <v>86</v>
      </c>
      <c r="D7" s="6" t="s">
        <v>21</v>
      </c>
      <c r="E7" s="6" t="s">
        <v>26</v>
      </c>
      <c r="F7" s="6" t="s">
        <v>7</v>
      </c>
      <c r="G7" s="10">
        <v>-2351</v>
      </c>
    </row>
    <row r="8" spans="1:7" x14ac:dyDescent="0.25">
      <c r="A8" s="6">
        <v>5040</v>
      </c>
      <c r="B8" s="6" t="s">
        <v>29</v>
      </c>
      <c r="C8" s="6">
        <v>86</v>
      </c>
      <c r="D8" s="6" t="s">
        <v>21</v>
      </c>
      <c r="E8" s="6" t="s">
        <v>26</v>
      </c>
      <c r="F8" s="6" t="s">
        <v>7</v>
      </c>
      <c r="G8" s="10">
        <v>428.95</v>
      </c>
    </row>
    <row r="9" spans="1:7" x14ac:dyDescent="0.25">
      <c r="A9" s="6">
        <v>5050</v>
      </c>
      <c r="B9" s="6" t="s">
        <v>30</v>
      </c>
      <c r="C9" s="6">
        <v>86</v>
      </c>
      <c r="D9" s="6" t="s">
        <v>21</v>
      </c>
      <c r="E9" s="6" t="s">
        <v>31</v>
      </c>
      <c r="F9" s="6" t="s">
        <v>8</v>
      </c>
      <c r="G9" s="10">
        <v>843.2</v>
      </c>
    </row>
    <row r="10" spans="1:7" x14ac:dyDescent="0.25">
      <c r="A10" s="6">
        <v>5060</v>
      </c>
      <c r="B10" s="6" t="s">
        <v>32</v>
      </c>
      <c r="C10" s="6">
        <v>86</v>
      </c>
      <c r="D10" s="6" t="s">
        <v>21</v>
      </c>
      <c r="E10" s="6" t="s">
        <v>33</v>
      </c>
      <c r="F10" s="6" t="s">
        <v>9</v>
      </c>
      <c r="G10" s="10">
        <v>1287.32</v>
      </c>
    </row>
    <row r="11" spans="1:7" x14ac:dyDescent="0.25">
      <c r="A11" s="6">
        <v>5070</v>
      </c>
      <c r="B11" s="6" t="s">
        <v>34</v>
      </c>
      <c r="C11" s="6">
        <v>86</v>
      </c>
      <c r="D11" s="6" t="s">
        <v>21</v>
      </c>
      <c r="E11" s="6" t="s">
        <v>35</v>
      </c>
      <c r="F11" s="6" t="s">
        <v>10</v>
      </c>
      <c r="G11" s="10">
        <v>1382.28</v>
      </c>
    </row>
    <row r="12" spans="1:7" x14ac:dyDescent="0.25">
      <c r="A12" s="6">
        <v>5071</v>
      </c>
      <c r="B12" s="6" t="s">
        <v>36</v>
      </c>
      <c r="C12" s="6">
        <v>86</v>
      </c>
      <c r="D12" s="6" t="s">
        <v>21</v>
      </c>
      <c r="E12" s="6" t="s">
        <v>35</v>
      </c>
      <c r="F12" s="6" t="s">
        <v>10</v>
      </c>
      <c r="G12" s="10">
        <v>2393.14</v>
      </c>
    </row>
    <row r="13" spans="1:7" x14ac:dyDescent="0.25">
      <c r="A13" s="6">
        <v>5080</v>
      </c>
      <c r="B13" s="6" t="s">
        <v>37</v>
      </c>
      <c r="C13" s="6">
        <v>86</v>
      </c>
      <c r="D13" s="6" t="s">
        <v>21</v>
      </c>
      <c r="E13" s="6" t="s">
        <v>38</v>
      </c>
      <c r="F13" s="6" t="s">
        <v>11</v>
      </c>
      <c r="G13" s="10">
        <v>1284.92</v>
      </c>
    </row>
    <row r="14" spans="1:7" x14ac:dyDescent="0.25">
      <c r="B14" s="5" t="s">
        <v>39</v>
      </c>
      <c r="G14" s="11">
        <f>SUM(G2:G13)</f>
        <v>52469.05999999999</v>
      </c>
    </row>
    <row r="16" spans="1:7" x14ac:dyDescent="0.25">
      <c r="C16"/>
      <c r="D16" s="10"/>
    </row>
    <row r="17" spans="2:3" x14ac:dyDescent="0.25">
      <c r="C17" s="10"/>
    </row>
    <row r="18" spans="2:3" x14ac:dyDescent="0.25">
      <c r="B18"/>
      <c r="C18"/>
    </row>
    <row r="19" spans="2:3" x14ac:dyDescent="0.25">
      <c r="B19"/>
      <c r="C19"/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/>
      <c r="C22"/>
    </row>
    <row r="23" spans="2:3" x14ac:dyDescent="0.25">
      <c r="B23"/>
      <c r="C23"/>
    </row>
    <row r="24" spans="2:3" x14ac:dyDescent="0.25">
      <c r="B24"/>
      <c r="C24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Exploitatierekening</vt:lpstr>
      <vt:lpstr>Toelichting exploitatierekening</vt:lpstr>
      <vt:lpstr>Rekeningschema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André Fondse</cp:lastModifiedBy>
  <cp:revision>5</cp:revision>
  <dcterms:created xsi:type="dcterms:W3CDTF">2022-11-07T13:49:01Z</dcterms:created>
  <dcterms:modified xsi:type="dcterms:W3CDTF">2022-11-14T06:28:08Z</dcterms:modified>
  <dc:language>nl-NL</dc:language>
</cp:coreProperties>
</file>